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or\Documents\Villa Lilleby\Alternativ 2\Offert 2023-10-04\"/>
    </mc:Choice>
  </mc:AlternateContent>
  <xr:revisionPtr revIDLastSave="0" documentId="8_{82EF601A-F177-472E-8C01-DE0EDA9D0679}" xr6:coauthVersionLast="47" xr6:coauthVersionMax="47" xr10:uidLastSave="{00000000-0000-0000-0000-000000000000}"/>
  <bookViews>
    <workbookView xWindow="-105" yWindow="0" windowWidth="19410" windowHeight="20985" xr2:uid="{0C73E0A8-8F74-48F9-B089-AF04698059D8}"/>
  </bookViews>
  <sheets>
    <sheet name="Blad1" sheetId="1" r:id="rId1"/>
  </sheets>
  <definedNames>
    <definedName name="_xlnm.Print_Area" localSheetId="0">Blad1!$A$1:$H$56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G35" i="1"/>
  <c r="E35" i="1"/>
  <c r="G53" i="1"/>
  <c r="D53" i="1"/>
  <c r="F53" i="1"/>
  <c r="D22" i="1"/>
  <c r="E22" i="1"/>
  <c r="F22" i="1"/>
  <c r="G22" i="1"/>
  <c r="E53" i="1" l="1"/>
  <c r="F35" i="1" l="1"/>
  <c r="G15" i="1"/>
  <c r="G54" i="1" s="1"/>
  <c r="F15" i="1"/>
  <c r="E15" i="1"/>
  <c r="E54" i="1" s="1"/>
  <c r="D15" i="1"/>
  <c r="D54" i="1" s="1"/>
  <c r="F54" i="1" l="1"/>
  <c r="H55" i="1" s="1"/>
  <c r="H56" i="1" s="1"/>
</calcChain>
</file>

<file path=xl/sharedStrings.xml><?xml version="1.0" encoding="utf-8"?>
<sst xmlns="http://schemas.openxmlformats.org/spreadsheetml/2006/main" count="92" uniqueCount="80">
  <si>
    <t>Köpare</t>
  </si>
  <si>
    <t>Datum</t>
  </si>
  <si>
    <t>Kommun</t>
  </si>
  <si>
    <t>Alingsås Huspaket</t>
  </si>
  <si>
    <t>Köparen</t>
  </si>
  <si>
    <t>Tomt</t>
  </si>
  <si>
    <t>Köpeskilling tomt</t>
  </si>
  <si>
    <t>Anslutningsavg. VA</t>
  </si>
  <si>
    <t>Övrig tomtkost</t>
  </si>
  <si>
    <t>Summa tomt &amp; avgifter</t>
  </si>
  <si>
    <t>Hus</t>
  </si>
  <si>
    <t>Huspaket</t>
  </si>
  <si>
    <t>Garage / sidobyggnad</t>
    <phoneticPr fontId="0" type="noConversion"/>
  </si>
  <si>
    <t>Grundläggningsarbete inkl betong</t>
  </si>
  <si>
    <t>Utv. Målning</t>
  </si>
  <si>
    <t xml:space="preserve">Inv. målning &amp; tapetsering </t>
  </si>
  <si>
    <t>Kakel &amp; klinker inkl material</t>
  </si>
  <si>
    <t>VA installation</t>
  </si>
  <si>
    <t>El installation</t>
  </si>
  <si>
    <t>Eget arbete</t>
  </si>
  <si>
    <t>Plåtarbete</t>
  </si>
  <si>
    <t>Övrigt</t>
  </si>
  <si>
    <t>Summa Hus</t>
  </si>
  <si>
    <t>Lagfart</t>
  </si>
  <si>
    <t>Pantbrev</t>
  </si>
  <si>
    <t>Kontrollansvarig enligt PBL</t>
    <phoneticPr fontId="0" type="noConversion"/>
  </si>
  <si>
    <t>Färdigställandeförsäkring</t>
    <phoneticPr fontId="0" type="noConversion"/>
  </si>
  <si>
    <t>ca 5 000 - 15 000kr läs mer på  www.gar-bo.se</t>
  </si>
  <si>
    <t>Försäkring</t>
  </si>
  <si>
    <t>Bygglov</t>
  </si>
  <si>
    <t>Utdrag nybyggnadskarta</t>
    <phoneticPr fontId="0" type="noConversion"/>
  </si>
  <si>
    <t>Byggbod</t>
    <phoneticPr fontId="0" type="noConversion"/>
  </si>
  <si>
    <t xml:space="preserve">Container, byggavfall </t>
  </si>
  <si>
    <t>Byggställning</t>
  </si>
  <si>
    <t xml:space="preserve">Elkostnad under byggtiden </t>
    <phoneticPr fontId="0" type="noConversion"/>
  </si>
  <si>
    <t xml:space="preserve">ca 10 000kr beroende på årstid och byggplats </t>
  </si>
  <si>
    <t>Summa övrigt</t>
  </si>
  <si>
    <t>Delsummor</t>
  </si>
  <si>
    <t>Summa produktion</t>
  </si>
  <si>
    <t>Varav moms</t>
  </si>
  <si>
    <t>Entrep.
(montage)</t>
  </si>
  <si>
    <t>Projektnr</t>
  </si>
  <si>
    <t>1,5% av tomtpriset</t>
  </si>
  <si>
    <t>ca 5 000 - 8 000kr</t>
  </si>
  <si>
    <t xml:space="preserve">ca 18 000 - 25 000kr </t>
  </si>
  <si>
    <t>Tex. Villaförsäkring utan hemdel (ej lösöre) etc.</t>
  </si>
  <si>
    <t>Utsättning hus</t>
  </si>
  <si>
    <t>Anteckningar, uppskattade 
schablonvärden</t>
  </si>
  <si>
    <t>Adress</t>
  </si>
  <si>
    <t>Säljare</t>
  </si>
  <si>
    <t>Fastighetsbildning m,m</t>
  </si>
  <si>
    <t>Mark</t>
  </si>
  <si>
    <t>Finplanering</t>
  </si>
  <si>
    <t>Utvändiga VA-arbeten, borrhål</t>
  </si>
  <si>
    <t>Övriga exploateringskostnader</t>
  </si>
  <si>
    <t>Rivning och deponi</t>
  </si>
  <si>
    <t xml:space="preserve">Schakt, sprängning och grovplanering </t>
  </si>
  <si>
    <t>Montage huspaket, snickeri inkl vent</t>
  </si>
  <si>
    <t>Om egen VA anläggning, energihål bergvärme m,m</t>
  </si>
  <si>
    <t>Räntor och bankavgifter</t>
  </si>
  <si>
    <t>Oberoende besiktningsman</t>
  </si>
  <si>
    <t>Uppskattad kostnad</t>
  </si>
  <si>
    <t>Planavgift</t>
  </si>
  <si>
    <t>Provtryckning, verifierad energiberäkning</t>
  </si>
  <si>
    <t>Slitageavgift väg (vid privat vägförening)</t>
  </si>
  <si>
    <t>Ca: Verifierad 2.500:- Ca:Provtryckning 10.000:-</t>
  </si>
  <si>
    <t>2 % av lånebeloppet</t>
  </si>
  <si>
    <r>
      <t xml:space="preserve">Produktionskostnadskalkyl 2023.1
</t>
    </r>
    <r>
      <rPr>
        <sz val="10"/>
        <color indexed="8"/>
        <rFont val="Calibri"/>
        <family val="2"/>
        <scheme val="minor"/>
      </rPr>
      <t>inkl moms</t>
    </r>
  </si>
  <si>
    <t>VA Ritning</t>
  </si>
  <si>
    <t>Krävs enstaka gånger av kommun inför tekniskt samråd</t>
  </si>
  <si>
    <t>2023-10-04</t>
  </si>
  <si>
    <t>Fåglevik 3:191</t>
  </si>
  <si>
    <t>Göteborg</t>
  </si>
  <si>
    <t>ingår</t>
  </si>
  <si>
    <t>Anslutningsavg. El och fiber</t>
  </si>
  <si>
    <t>150 000kr - 3000 000 kr beroende på hur mycket man vill spränga (uppskattning av markentreprenör)</t>
  </si>
  <si>
    <t>Finns</t>
  </si>
  <si>
    <t>2023 års taxa Göteborg</t>
  </si>
  <si>
    <t>Allt ingår</t>
  </si>
  <si>
    <t>Ingår i bygglov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</si>
</sst>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_ ;[Red]\-#,##0\ "/>
    <numFmt numFmtId="166" formatCode="#,##0\ &quot;kr&quot;;[Red]#,##0\ &quot;kr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sz val="6"/>
      <color indexed="6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1938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3" fillId="0" borderId="0" xfId="0" applyFont="1"/>
    <xf numFmtId="0" fontId="7" fillId="0" borderId="0" xfId="0" applyFont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49" fontId="8" fillId="0" borderId="14" xfId="0" applyNumberFormat="1" applyFont="1" applyBorder="1" applyProtection="1">
      <protection locked="0"/>
    </xf>
    <xf numFmtId="0" fontId="9" fillId="0" borderId="0" xfId="0" applyFont="1" applyAlignment="1">
      <alignment horizontal="center" vertical="center" textRotation="90"/>
    </xf>
    <xf numFmtId="0" fontId="10" fillId="0" borderId="17" xfId="0" applyFont="1" applyBorder="1" applyAlignment="1">
      <alignment vertical="center" wrapText="1"/>
    </xf>
    <xf numFmtId="49" fontId="11" fillId="0" borderId="14" xfId="0" applyNumberFormat="1" applyFont="1" applyBorder="1" applyAlignment="1" applyProtection="1">
      <alignment vertical="center"/>
      <protection locked="0"/>
    </xf>
    <xf numFmtId="49" fontId="8" fillId="0" borderId="14" xfId="0" applyNumberFormat="1" applyFont="1" applyBorder="1" applyAlignment="1" applyProtection="1">
      <alignment vertical="center"/>
      <protection locked="0"/>
    </xf>
    <xf numFmtId="49" fontId="8" fillId="0" borderId="3" xfId="0" applyNumberFormat="1" applyFont="1" applyBorder="1" applyProtection="1">
      <protection locked="0"/>
    </xf>
    <xf numFmtId="0" fontId="9" fillId="0" borderId="13" xfId="0" applyFont="1" applyBorder="1" applyAlignment="1">
      <alignment horizontal="center" vertical="center" textRotation="90"/>
    </xf>
    <xf numFmtId="49" fontId="11" fillId="0" borderId="14" xfId="0" applyNumberFormat="1" applyFont="1" applyBorder="1" applyProtection="1">
      <protection locked="0"/>
    </xf>
    <xf numFmtId="0" fontId="12" fillId="0" borderId="14" xfId="0" applyFont="1" applyBorder="1"/>
    <xf numFmtId="0" fontId="10" fillId="0" borderId="21" xfId="0" applyFont="1" applyBorder="1"/>
    <xf numFmtId="0" fontId="10" fillId="0" borderId="0" xfId="0" applyFont="1" applyProtection="1">
      <protection locked="0"/>
    </xf>
    <xf numFmtId="0" fontId="10" fillId="0" borderId="14" xfId="0" applyFont="1" applyBorder="1"/>
    <xf numFmtId="0" fontId="10" fillId="0" borderId="12" xfId="0" applyFont="1" applyBorder="1" applyProtection="1">
      <protection locked="0"/>
    </xf>
    <xf numFmtId="0" fontId="4" fillId="0" borderId="0" xfId="0" applyFont="1" applyAlignment="1">
      <alignment horizontal="center" vertical="center" textRotation="90"/>
    </xf>
    <xf numFmtId="0" fontId="7" fillId="0" borderId="24" xfId="0" applyFont="1" applyBorder="1" applyAlignment="1">
      <alignment wrapText="1"/>
    </xf>
    <xf numFmtId="165" fontId="3" fillId="0" borderId="0" xfId="0" applyNumberFormat="1" applyFont="1" applyAlignment="1">
      <alignment horizontal="right"/>
    </xf>
    <xf numFmtId="164" fontId="7" fillId="0" borderId="24" xfId="1" applyNumberFormat="1" applyFont="1" applyBorder="1"/>
    <xf numFmtId="166" fontId="3" fillId="0" borderId="0" xfId="0" applyNumberFormat="1" applyFont="1"/>
    <xf numFmtId="164" fontId="3" fillId="0" borderId="9" xfId="1" applyNumberFormat="1" applyFont="1" applyBorder="1" applyProtection="1"/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 applyProtection="1">
      <alignment vertical="top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4" fillId="0" borderId="10" xfId="0" applyFont="1" applyBorder="1"/>
    <xf numFmtId="0" fontId="14" fillId="0" borderId="14" xfId="0" applyFont="1" applyBorder="1"/>
    <xf numFmtId="0" fontId="14" fillId="0" borderId="6" xfId="0" applyFont="1" applyBorder="1"/>
    <xf numFmtId="0" fontId="14" fillId="0" borderId="0" xfId="0" applyFont="1"/>
    <xf numFmtId="0" fontId="14" fillId="0" borderId="15" xfId="0" applyFont="1" applyBorder="1"/>
    <xf numFmtId="49" fontId="7" fillId="0" borderId="7" xfId="0" applyNumberFormat="1" applyFont="1" applyBorder="1" applyAlignment="1" applyProtection="1">
      <alignment horizontal="left" vertical="top"/>
      <protection locked="0"/>
    </xf>
    <xf numFmtId="49" fontId="7" fillId="0" borderId="10" xfId="0" applyNumberFormat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7" xfId="1" applyNumberFormat="1" applyFont="1" applyBorder="1" applyAlignment="1" applyProtection="1">
      <alignment horizontal="center" vertical="center"/>
    </xf>
    <xf numFmtId="164" fontId="6" fillId="0" borderId="18" xfId="1" applyNumberFormat="1" applyFont="1" applyBorder="1" applyAlignment="1" applyProtection="1">
      <alignment horizontal="center" vertical="center"/>
    </xf>
    <xf numFmtId="164" fontId="13" fillId="0" borderId="19" xfId="1" applyNumberFormat="1" applyFont="1" applyBorder="1" applyAlignment="1" applyProtection="1">
      <alignment horizontal="center" vertical="center"/>
      <protection locked="0"/>
    </xf>
    <xf numFmtId="164" fontId="13" fillId="0" borderId="20" xfId="1" applyNumberFormat="1" applyFont="1" applyBorder="1" applyAlignment="1" applyProtection="1">
      <alignment horizontal="center" vertical="center"/>
      <protection locked="0"/>
    </xf>
    <xf numFmtId="164" fontId="13" fillId="0" borderId="14" xfId="1" applyNumberFormat="1" applyFont="1" applyBorder="1" applyAlignment="1" applyProtection="1">
      <alignment horizontal="center" vertical="center"/>
      <protection locked="0"/>
    </xf>
    <xf numFmtId="164" fontId="13" fillId="0" borderId="1" xfId="1" applyNumberFormat="1" applyFont="1" applyBorder="1" applyAlignment="1" applyProtection="1">
      <alignment horizontal="center" vertical="center"/>
      <protection locked="0"/>
    </xf>
    <xf numFmtId="164" fontId="13" fillId="0" borderId="6" xfId="1" applyNumberFormat="1" applyFont="1" applyBorder="1" applyAlignment="1" applyProtection="1">
      <alignment horizontal="center" vertical="center"/>
      <protection locked="0"/>
    </xf>
    <xf numFmtId="164" fontId="13" fillId="0" borderId="4" xfId="1" applyNumberFormat="1" applyFont="1" applyBorder="1" applyAlignment="1" applyProtection="1">
      <alignment horizontal="center" vertical="center"/>
      <protection locked="0"/>
    </xf>
    <xf numFmtId="164" fontId="13" fillId="0" borderId="15" xfId="1" applyNumberFormat="1" applyFont="1" applyBorder="1" applyAlignment="1" applyProtection="1">
      <alignment horizontal="center" vertical="center"/>
      <protection locked="0"/>
    </xf>
    <xf numFmtId="164" fontId="13" fillId="0" borderId="16" xfId="1" applyNumberFormat="1" applyFont="1" applyBorder="1" applyAlignment="1" applyProtection="1">
      <alignment horizontal="center" vertical="center"/>
      <protection locked="0"/>
    </xf>
    <xf numFmtId="164" fontId="13" fillId="0" borderId="10" xfId="1" applyNumberFormat="1" applyFont="1" applyBorder="1" applyAlignment="1" applyProtection="1">
      <alignment horizontal="center" vertical="center"/>
      <protection locked="0"/>
    </xf>
    <xf numFmtId="164" fontId="13" fillId="0" borderId="7" xfId="1" applyNumberFormat="1" applyFont="1" applyBorder="1" applyAlignment="1" applyProtection="1">
      <alignment horizontal="center" vertical="center"/>
      <protection locked="0"/>
    </xf>
    <xf numFmtId="164" fontId="13" fillId="0" borderId="5" xfId="1" applyNumberFormat="1" applyFont="1" applyBorder="1" applyAlignment="1" applyProtection="1">
      <alignment horizontal="center" vertical="center"/>
      <protection locked="0"/>
    </xf>
    <xf numFmtId="164" fontId="13" fillId="0" borderId="17" xfId="1" applyNumberFormat="1" applyFont="1" applyBorder="1" applyAlignment="1" applyProtection="1">
      <alignment horizontal="center" vertical="center"/>
      <protection locked="0"/>
    </xf>
    <xf numFmtId="164" fontId="13" fillId="0" borderId="18" xfId="1" applyNumberFormat="1" applyFont="1" applyBorder="1" applyAlignment="1" applyProtection="1">
      <alignment horizontal="center" vertical="center"/>
      <protection locked="0"/>
    </xf>
    <xf numFmtId="164" fontId="6" fillId="0" borderId="22" xfId="1" applyNumberFormat="1" applyFont="1" applyBorder="1" applyAlignment="1" applyProtection="1">
      <alignment horizontal="center" vertical="center"/>
    </xf>
    <xf numFmtId="164" fontId="6" fillId="0" borderId="23" xfId="1" applyNumberFormat="1" applyFont="1" applyBorder="1" applyAlignment="1" applyProtection="1">
      <alignment horizontal="center" vertical="center"/>
    </xf>
    <xf numFmtId="49" fontId="15" fillId="0" borderId="7" xfId="0" applyNumberFormat="1" applyFont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shrinkToFit="1"/>
    </xf>
    <xf numFmtId="0" fontId="7" fillId="0" borderId="7" xfId="0" applyFont="1" applyBorder="1" applyAlignment="1" applyProtection="1">
      <alignment horizontal="left" vertical="top" shrinkToFit="1"/>
      <protection locked="0"/>
    </xf>
    <xf numFmtId="0" fontId="7" fillId="0" borderId="9" xfId="0" applyFont="1" applyBorder="1" applyAlignment="1" applyProtection="1">
      <alignment horizontal="left" vertical="top" shrinkToFit="1"/>
      <protection locked="0"/>
    </xf>
    <xf numFmtId="0" fontId="7" fillId="0" borderId="8" xfId="0" applyFont="1" applyBorder="1" applyAlignment="1" applyProtection="1">
      <alignment horizontal="left" vertical="top" shrinkToFit="1"/>
      <protection locked="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</cellXfs>
  <cellStyles count="2">
    <cellStyle name="Normal" xfId="0" builtinId="0"/>
    <cellStyle name="Valuta" xfId="1" builtinId="4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19388"/>
      <color rgb="FF1157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232614</xdr:colOff>
      <xdr:row>1</xdr:row>
      <xdr:rowOff>2740</xdr:rowOff>
    </xdr:from>
    <xdr:to>
      <xdr:col>2</xdr:col>
      <xdr:colOff>671883</xdr:colOff>
      <xdr:row>4</xdr:row>
      <xdr:rowOff>146538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2B8AC1E-203D-4B48-98D7-80B92724D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152" y="193240"/>
          <a:ext cx="688385" cy="72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0F64-771B-4DD0-BEFF-35AEBAD1073A}">
  <sheetPr>
    <pageSetUpPr fitToPage="1"/>
  </sheetPr>
  <dimension ref="B1:H57"/>
  <sheetViews>
    <sheetView showGridLines="0" tabSelected="1" zoomScale="130" zoomScaleNormal="130" workbookViewId="0">
      <selection activeCell="H52" sqref="H52"/>
    </sheetView>
  </sheetViews>
  <sheetFormatPr defaultRowHeight="15" x14ac:dyDescent="0.25"/>
  <cols>
    <col min="1" max="1" width="2.140625" customWidth="1"/>
    <col min="2" max="2" width="3.7109375" bestFit="1" customWidth="1"/>
    <col min="3" max="3" width="29.85546875" customWidth="1"/>
    <col min="4" max="4" width="12.7109375" bestFit="1" customWidth="1"/>
    <col min="5" max="5" width="10" bestFit="1" customWidth="1"/>
    <col min="6" max="6" width="8.85546875" customWidth="1"/>
    <col min="7" max="7" width="9.42578125" customWidth="1"/>
    <col min="8" max="8" width="54" bestFit="1" customWidth="1"/>
  </cols>
  <sheetData>
    <row r="1" spans="2:8" x14ac:dyDescent="0.25">
      <c r="B1" s="1"/>
      <c r="C1" s="2"/>
      <c r="D1" s="2"/>
      <c r="E1" s="2"/>
      <c r="F1" s="2"/>
      <c r="G1" s="2"/>
      <c r="H1" s="2"/>
    </row>
    <row r="2" spans="2:8" ht="15.6" customHeight="1" x14ac:dyDescent="0.25">
      <c r="B2" s="26"/>
      <c r="C2" s="27"/>
      <c r="D2" s="63" t="s">
        <v>67</v>
      </c>
      <c r="E2" s="64"/>
      <c r="F2" s="64"/>
      <c r="G2" s="64"/>
      <c r="H2" s="65"/>
    </row>
    <row r="3" spans="2:8" x14ac:dyDescent="0.25">
      <c r="B3" s="24"/>
      <c r="C3" s="24"/>
      <c r="D3" s="66" t="s">
        <v>0</v>
      </c>
      <c r="E3" s="66"/>
      <c r="F3" s="66"/>
      <c r="G3" s="30" t="s">
        <v>41</v>
      </c>
      <c r="H3" s="29" t="s">
        <v>1</v>
      </c>
    </row>
    <row r="4" spans="2:8" ht="15.75" x14ac:dyDescent="0.25">
      <c r="B4" s="25"/>
      <c r="C4" s="25"/>
      <c r="D4" s="67"/>
      <c r="E4" s="68"/>
      <c r="F4" s="69"/>
      <c r="G4" s="62"/>
      <c r="H4" s="37" t="s">
        <v>70</v>
      </c>
    </row>
    <row r="5" spans="2:8" x14ac:dyDescent="0.25">
      <c r="B5" s="24"/>
      <c r="C5" s="24"/>
      <c r="D5" s="75" t="s">
        <v>48</v>
      </c>
      <c r="E5" s="76"/>
      <c r="F5" s="77"/>
      <c r="G5" s="30" t="s">
        <v>49</v>
      </c>
      <c r="H5" s="30" t="s">
        <v>2</v>
      </c>
    </row>
    <row r="6" spans="2:8" ht="15.75" x14ac:dyDescent="0.25">
      <c r="B6" s="28"/>
      <c r="C6" s="28"/>
      <c r="D6" s="67" t="s">
        <v>71</v>
      </c>
      <c r="E6" s="68"/>
      <c r="F6" s="69"/>
      <c r="G6" s="36"/>
      <c r="H6" s="38" t="s">
        <v>72</v>
      </c>
    </row>
    <row r="7" spans="2:8" ht="15.75" x14ac:dyDescent="0.25">
      <c r="B7" s="3"/>
      <c r="C7" s="3"/>
      <c r="D7" s="4"/>
      <c r="E7" s="4"/>
      <c r="F7" s="4"/>
      <c r="G7" s="4"/>
      <c r="H7" s="4"/>
    </row>
    <row r="8" spans="2:8" s="44" customFormat="1" ht="22.5" x14ac:dyDescent="0.25">
      <c r="B8" s="43"/>
      <c r="C8" s="39"/>
      <c r="D8" s="40" t="s">
        <v>3</v>
      </c>
      <c r="E8" s="41" t="s">
        <v>40</v>
      </c>
      <c r="F8" s="42" t="s">
        <v>4</v>
      </c>
      <c r="G8" s="41" t="s">
        <v>61</v>
      </c>
      <c r="H8" s="41" t="s">
        <v>47</v>
      </c>
    </row>
    <row r="9" spans="2:8" x14ac:dyDescent="0.25">
      <c r="B9" s="71" t="s">
        <v>5</v>
      </c>
      <c r="C9" s="31" t="s">
        <v>6</v>
      </c>
      <c r="D9" s="49"/>
      <c r="E9" s="49"/>
      <c r="F9" s="49"/>
      <c r="G9" s="50">
        <v>3695000</v>
      </c>
      <c r="H9" s="5"/>
    </row>
    <row r="10" spans="2:8" x14ac:dyDescent="0.25">
      <c r="B10" s="71"/>
      <c r="C10" s="31" t="s">
        <v>50</v>
      </c>
      <c r="D10" s="49"/>
      <c r="E10" s="49"/>
      <c r="F10" s="49"/>
      <c r="G10" s="50"/>
      <c r="H10" s="5"/>
    </row>
    <row r="11" spans="2:8" x14ac:dyDescent="0.25">
      <c r="B11" s="71"/>
      <c r="C11" s="32" t="s">
        <v>7</v>
      </c>
      <c r="D11" s="49"/>
      <c r="E11" s="49"/>
      <c r="F11" s="49"/>
      <c r="G11" s="50">
        <v>320000</v>
      </c>
      <c r="H11" s="5" t="s">
        <v>77</v>
      </c>
    </row>
    <row r="12" spans="2:8" x14ac:dyDescent="0.25">
      <c r="B12" s="71"/>
      <c r="C12" s="32" t="s">
        <v>74</v>
      </c>
      <c r="D12" s="49"/>
      <c r="E12" s="49"/>
      <c r="F12" s="49"/>
      <c r="G12" s="50">
        <v>60000</v>
      </c>
      <c r="H12" s="5"/>
    </row>
    <row r="13" spans="2:8" x14ac:dyDescent="0.25">
      <c r="B13" s="71"/>
      <c r="C13" s="33" t="s">
        <v>62</v>
      </c>
      <c r="D13" s="51"/>
      <c r="E13" s="51"/>
      <c r="F13" s="51"/>
      <c r="G13" s="52"/>
      <c r="H13" s="5"/>
    </row>
    <row r="14" spans="2:8" ht="15.75" thickBot="1" x14ac:dyDescent="0.3">
      <c r="B14" s="72"/>
      <c r="C14" s="35" t="s">
        <v>8</v>
      </c>
      <c r="D14" s="53"/>
      <c r="E14" s="53"/>
      <c r="F14" s="53"/>
      <c r="G14" s="54"/>
      <c r="H14" s="5"/>
    </row>
    <row r="15" spans="2:8" ht="15.75" thickBot="1" x14ac:dyDescent="0.3">
      <c r="B15" s="6"/>
      <c r="C15" s="7" t="s">
        <v>9</v>
      </c>
      <c r="D15" s="45">
        <f>SUM(D9:D14)</f>
        <v>0</v>
      </c>
      <c r="E15" s="45">
        <f>SUM(E9:E14)</f>
        <v>0</v>
      </c>
      <c r="F15" s="45">
        <f>SUM(F9:F14)</f>
        <v>0</v>
      </c>
      <c r="G15" s="46">
        <f>SUM(G9:G14)</f>
        <v>4075000</v>
      </c>
      <c r="H15" s="8"/>
    </row>
    <row r="16" spans="2:8" ht="15" customHeight="1" x14ac:dyDescent="0.25">
      <c r="B16" s="71" t="s">
        <v>51</v>
      </c>
      <c r="C16" s="31" t="s">
        <v>56</v>
      </c>
      <c r="D16" s="49"/>
      <c r="E16" s="49"/>
      <c r="F16" s="49"/>
      <c r="G16" s="50">
        <v>250000</v>
      </c>
      <c r="H16" s="5" t="s">
        <v>75</v>
      </c>
    </row>
    <row r="17" spans="2:8" x14ac:dyDescent="0.25">
      <c r="B17" s="71"/>
      <c r="C17" s="33" t="s">
        <v>52</v>
      </c>
      <c r="D17" s="51"/>
      <c r="E17" s="51"/>
      <c r="F17" s="51"/>
      <c r="G17" s="52"/>
      <c r="H17" s="5"/>
    </row>
    <row r="18" spans="2:8" x14ac:dyDescent="0.25">
      <c r="B18" s="71"/>
      <c r="C18" s="33" t="s">
        <v>53</v>
      </c>
      <c r="D18" s="51"/>
      <c r="E18" s="51"/>
      <c r="F18" s="51"/>
      <c r="G18" s="52"/>
      <c r="H18" s="5" t="s">
        <v>58</v>
      </c>
    </row>
    <row r="19" spans="2:8" x14ac:dyDescent="0.25">
      <c r="B19" s="71"/>
      <c r="C19" s="33" t="s">
        <v>54</v>
      </c>
      <c r="D19" s="51"/>
      <c r="E19" s="51"/>
      <c r="F19" s="51"/>
      <c r="G19" s="52"/>
      <c r="H19" s="5" t="s">
        <v>55</v>
      </c>
    </row>
    <row r="20" spans="2:8" x14ac:dyDescent="0.25">
      <c r="B20" s="71"/>
      <c r="C20" s="33" t="s">
        <v>64</v>
      </c>
      <c r="D20" s="51"/>
      <c r="E20" s="51"/>
      <c r="F20" s="51"/>
      <c r="G20" s="52"/>
      <c r="H20" s="5"/>
    </row>
    <row r="21" spans="2:8" ht="15.75" thickBot="1" x14ac:dyDescent="0.3">
      <c r="B21" s="71"/>
      <c r="C21" s="35"/>
      <c r="D21" s="53"/>
      <c r="E21" s="53"/>
      <c r="F21" s="53"/>
      <c r="G21" s="54"/>
      <c r="H21" s="5"/>
    </row>
    <row r="22" spans="2:8" ht="15.75" thickBot="1" x14ac:dyDescent="0.3">
      <c r="B22" s="6"/>
      <c r="C22" s="7" t="s">
        <v>9</v>
      </c>
      <c r="D22" s="45">
        <f>SUM(D16:D21)</f>
        <v>0</v>
      </c>
      <c r="E22" s="45">
        <f>SUM(E16:E21)</f>
        <v>0</v>
      </c>
      <c r="F22" s="45">
        <f>SUM(F16:F21)</f>
        <v>0</v>
      </c>
      <c r="G22" s="45">
        <f>SUM(G16:G21)</f>
        <v>250000</v>
      </c>
      <c r="H22" s="8"/>
    </row>
    <row r="23" spans="2:8" x14ac:dyDescent="0.25">
      <c r="B23" s="70" t="s">
        <v>10</v>
      </c>
      <c r="C23" s="31" t="s">
        <v>11</v>
      </c>
      <c r="D23" s="47">
        <v>2435000</v>
      </c>
      <c r="E23" s="47">
        <v>2320000</v>
      </c>
      <c r="F23" s="47"/>
      <c r="G23" s="48"/>
      <c r="H23" s="9"/>
    </row>
    <row r="24" spans="2:8" x14ac:dyDescent="0.25">
      <c r="B24" s="71"/>
      <c r="C24" s="32" t="s">
        <v>12</v>
      </c>
      <c r="D24" s="55"/>
      <c r="E24" s="55"/>
      <c r="F24" s="55"/>
      <c r="G24" s="56"/>
      <c r="H24" s="5"/>
    </row>
    <row r="25" spans="2:8" x14ac:dyDescent="0.25">
      <c r="B25" s="71"/>
      <c r="C25" s="32" t="s">
        <v>13</v>
      </c>
      <c r="D25" s="49"/>
      <c r="E25" s="49" t="s">
        <v>73</v>
      </c>
      <c r="F25" s="49"/>
      <c r="G25" s="50"/>
      <c r="H25" s="5"/>
    </row>
    <row r="26" spans="2:8" x14ac:dyDescent="0.25">
      <c r="B26" s="71"/>
      <c r="C26" s="32" t="s">
        <v>57</v>
      </c>
      <c r="D26" s="49"/>
      <c r="E26" s="49" t="s">
        <v>73</v>
      </c>
      <c r="F26" s="49"/>
      <c r="G26" s="50"/>
      <c r="H26" s="5"/>
    </row>
    <row r="27" spans="2:8" x14ac:dyDescent="0.25">
      <c r="B27" s="71"/>
      <c r="C27" s="32" t="s">
        <v>14</v>
      </c>
      <c r="D27" s="49"/>
      <c r="E27" s="49"/>
      <c r="F27" s="49"/>
      <c r="G27" s="50"/>
      <c r="H27" s="5"/>
    </row>
    <row r="28" spans="2:8" x14ac:dyDescent="0.25">
      <c r="B28" s="71"/>
      <c r="C28" s="32" t="s">
        <v>15</v>
      </c>
      <c r="D28" s="49"/>
      <c r="E28" s="49" t="s">
        <v>73</v>
      </c>
      <c r="F28" s="49"/>
      <c r="G28" s="50"/>
      <c r="H28" s="5"/>
    </row>
    <row r="29" spans="2:8" x14ac:dyDescent="0.25">
      <c r="B29" s="71"/>
      <c r="C29" s="32" t="s">
        <v>16</v>
      </c>
      <c r="D29" s="49"/>
      <c r="E29" s="49" t="s">
        <v>73</v>
      </c>
      <c r="F29" s="49"/>
      <c r="G29" s="50"/>
      <c r="H29" s="5"/>
    </row>
    <row r="30" spans="2:8" x14ac:dyDescent="0.25">
      <c r="B30" s="71"/>
      <c r="C30" s="32" t="s">
        <v>17</v>
      </c>
      <c r="D30" s="49"/>
      <c r="E30" s="49" t="s">
        <v>73</v>
      </c>
      <c r="F30" s="49"/>
      <c r="G30" s="50"/>
      <c r="H30" s="5"/>
    </row>
    <row r="31" spans="2:8" x14ac:dyDescent="0.25">
      <c r="B31" s="71"/>
      <c r="C31" s="32" t="s">
        <v>18</v>
      </c>
      <c r="D31" s="49"/>
      <c r="E31" s="49" t="s">
        <v>73</v>
      </c>
      <c r="F31" s="49"/>
      <c r="G31" s="50"/>
      <c r="H31" s="5"/>
    </row>
    <row r="32" spans="2:8" x14ac:dyDescent="0.25">
      <c r="B32" s="73"/>
      <c r="C32" s="32" t="s">
        <v>19</v>
      </c>
      <c r="D32" s="49"/>
      <c r="E32" s="49"/>
      <c r="F32" s="49"/>
      <c r="G32" s="49"/>
      <c r="H32" s="10"/>
    </row>
    <row r="33" spans="2:8" x14ac:dyDescent="0.25">
      <c r="B33" s="73"/>
      <c r="C33" s="33" t="s">
        <v>20</v>
      </c>
      <c r="D33" s="51"/>
      <c r="E33" s="49" t="s">
        <v>73</v>
      </c>
      <c r="F33" s="51"/>
      <c r="G33" s="51"/>
      <c r="H33" s="10"/>
    </row>
    <row r="34" spans="2:8" ht="15.75" thickBot="1" x14ac:dyDescent="0.3">
      <c r="B34" s="74"/>
      <c r="C34" s="35" t="s">
        <v>21</v>
      </c>
      <c r="D34" s="53"/>
      <c r="E34" s="53"/>
      <c r="F34" s="53"/>
      <c r="G34" s="53"/>
      <c r="H34" s="10"/>
    </row>
    <row r="35" spans="2:8" ht="15.75" thickBot="1" x14ac:dyDescent="0.3">
      <c r="B35" s="11"/>
      <c r="C35" s="7" t="s">
        <v>22</v>
      </c>
      <c r="D35" s="45">
        <f>SUM(D23:D34)</f>
        <v>2435000</v>
      </c>
      <c r="E35" s="45">
        <f>SUM(E23:E34)</f>
        <v>2320000</v>
      </c>
      <c r="F35" s="45">
        <f>SUM(F23:F34)</f>
        <v>0</v>
      </c>
      <c r="G35" s="46">
        <f>SUM(G23:G34)</f>
        <v>0</v>
      </c>
      <c r="H35" s="12"/>
    </row>
    <row r="36" spans="2:8" x14ac:dyDescent="0.25">
      <c r="B36" s="70" t="s">
        <v>21</v>
      </c>
      <c r="C36" s="31" t="s">
        <v>23</v>
      </c>
      <c r="D36" s="55"/>
      <c r="E36" s="47"/>
      <c r="F36" s="47"/>
      <c r="G36" s="48">
        <v>55500</v>
      </c>
      <c r="H36" s="9" t="s">
        <v>42</v>
      </c>
    </row>
    <row r="37" spans="2:8" x14ac:dyDescent="0.25">
      <c r="B37" s="71"/>
      <c r="C37" s="32" t="s">
        <v>24</v>
      </c>
      <c r="D37" s="49"/>
      <c r="E37" s="55"/>
      <c r="F37" s="55"/>
      <c r="G37" s="49"/>
      <c r="H37" s="13" t="s">
        <v>66</v>
      </c>
    </row>
    <row r="38" spans="2:8" x14ac:dyDescent="0.25">
      <c r="B38" s="71"/>
      <c r="C38" s="33" t="s">
        <v>25</v>
      </c>
      <c r="D38" s="49"/>
      <c r="E38" s="55"/>
      <c r="F38" s="55"/>
      <c r="G38" s="49">
        <v>20000</v>
      </c>
      <c r="H38" s="13" t="s">
        <v>44</v>
      </c>
    </row>
    <row r="39" spans="2:8" x14ac:dyDescent="0.25">
      <c r="B39" s="71"/>
      <c r="C39" s="33" t="s">
        <v>26</v>
      </c>
      <c r="D39" s="49"/>
      <c r="E39" s="49"/>
      <c r="F39" s="49"/>
      <c r="G39" s="50">
        <v>10000</v>
      </c>
      <c r="H39" s="5" t="s">
        <v>27</v>
      </c>
    </row>
    <row r="40" spans="2:8" x14ac:dyDescent="0.25">
      <c r="B40" s="71"/>
      <c r="C40" s="33" t="s">
        <v>63</v>
      </c>
      <c r="D40" s="57"/>
      <c r="E40" s="51"/>
      <c r="F40" s="51"/>
      <c r="G40" s="52"/>
      <c r="H40" s="5" t="s">
        <v>65</v>
      </c>
    </row>
    <row r="41" spans="2:8" x14ac:dyDescent="0.25">
      <c r="B41" s="71"/>
      <c r="C41" s="33" t="s">
        <v>68</v>
      </c>
      <c r="D41" s="57"/>
      <c r="E41" s="51"/>
      <c r="F41" s="51"/>
      <c r="G41" s="52"/>
      <c r="H41" s="5" t="s">
        <v>69</v>
      </c>
    </row>
    <row r="42" spans="2:8" x14ac:dyDescent="0.25">
      <c r="B42" s="71"/>
      <c r="C42" s="32" t="s">
        <v>28</v>
      </c>
      <c r="D42" s="57"/>
      <c r="E42" s="51"/>
      <c r="F42" s="51"/>
      <c r="G42" s="52"/>
      <c r="H42" s="5" t="s">
        <v>45</v>
      </c>
    </row>
    <row r="43" spans="2:8" x14ac:dyDescent="0.25">
      <c r="B43" s="71"/>
      <c r="C43" s="32" t="s">
        <v>59</v>
      </c>
      <c r="D43" s="57"/>
      <c r="E43" s="51"/>
      <c r="F43" s="51"/>
      <c r="G43" s="52"/>
      <c r="H43" s="5"/>
    </row>
    <row r="44" spans="2:8" x14ac:dyDescent="0.25">
      <c r="B44" s="71"/>
      <c r="C44" s="32" t="s">
        <v>29</v>
      </c>
      <c r="D44" s="51"/>
      <c r="E44" s="51"/>
      <c r="F44" s="51"/>
      <c r="G44" s="52">
        <v>65000</v>
      </c>
      <c r="H44" s="5" t="s">
        <v>78</v>
      </c>
    </row>
    <row r="45" spans="2:8" x14ac:dyDescent="0.25">
      <c r="B45" s="71"/>
      <c r="C45" s="32" t="s">
        <v>30</v>
      </c>
      <c r="D45" s="51"/>
      <c r="E45" s="51"/>
      <c r="F45" s="51"/>
      <c r="G45" s="49"/>
      <c r="H45" s="10" t="s">
        <v>76</v>
      </c>
    </row>
    <row r="46" spans="2:8" x14ac:dyDescent="0.25">
      <c r="B46" s="71"/>
      <c r="C46" s="32" t="s">
        <v>31</v>
      </c>
      <c r="D46" s="51"/>
      <c r="E46" s="49" t="s">
        <v>73</v>
      </c>
      <c r="F46" s="51"/>
      <c r="G46" s="49"/>
      <c r="H46" s="10"/>
    </row>
    <row r="47" spans="2:8" x14ac:dyDescent="0.25">
      <c r="B47" s="71"/>
      <c r="C47" s="32" t="s">
        <v>32</v>
      </c>
      <c r="D47" s="51"/>
      <c r="E47" s="49" t="s">
        <v>73</v>
      </c>
      <c r="F47" s="51"/>
      <c r="G47" s="49"/>
      <c r="H47" s="10"/>
    </row>
    <row r="48" spans="2:8" x14ac:dyDescent="0.25">
      <c r="B48" s="71"/>
      <c r="C48" s="32" t="s">
        <v>33</v>
      </c>
      <c r="D48" s="51"/>
      <c r="E48" s="49" t="s">
        <v>73</v>
      </c>
      <c r="F48" s="51"/>
      <c r="G48" s="49"/>
      <c r="H48" s="10"/>
    </row>
    <row r="49" spans="2:8" x14ac:dyDescent="0.25">
      <c r="B49" s="71"/>
      <c r="C49" s="32" t="s">
        <v>46</v>
      </c>
      <c r="D49" s="51"/>
      <c r="E49" s="51"/>
      <c r="F49" s="51"/>
      <c r="G49" s="49"/>
      <c r="H49" s="10" t="s">
        <v>79</v>
      </c>
    </row>
    <row r="50" spans="2:8" x14ac:dyDescent="0.25">
      <c r="B50" s="71"/>
      <c r="C50" s="32" t="s">
        <v>34</v>
      </c>
      <c r="D50" s="49"/>
      <c r="E50" s="49"/>
      <c r="F50" s="49"/>
      <c r="G50" s="49"/>
      <c r="H50" s="10" t="s">
        <v>35</v>
      </c>
    </row>
    <row r="51" spans="2:8" x14ac:dyDescent="0.25">
      <c r="B51" s="71"/>
      <c r="C51" s="32" t="s">
        <v>60</v>
      </c>
      <c r="D51" s="49"/>
      <c r="E51" s="49"/>
      <c r="F51" s="49"/>
      <c r="G51" s="49"/>
      <c r="H51" s="10" t="s">
        <v>43</v>
      </c>
    </row>
    <row r="52" spans="2:8" ht="15.75" thickBot="1" x14ac:dyDescent="0.3">
      <c r="B52" s="72"/>
      <c r="C52" s="34" t="s">
        <v>21</v>
      </c>
      <c r="D52" s="58"/>
      <c r="E52" s="58"/>
      <c r="F52" s="58"/>
      <c r="G52" s="59"/>
      <c r="H52" s="5"/>
    </row>
    <row r="53" spans="2:8" ht="15.75" thickBot="1" x14ac:dyDescent="0.3">
      <c r="B53" s="11"/>
      <c r="C53" s="14" t="s">
        <v>36</v>
      </c>
      <c r="D53" s="60">
        <f>SUM(D36:D52)</f>
        <v>0</v>
      </c>
      <c r="E53" s="60">
        <f t="shared" ref="E53" si="0">SUM(E36:E52)</f>
        <v>0</v>
      </c>
      <c r="F53" s="60">
        <f>SUM(F36:F52)</f>
        <v>0</v>
      </c>
      <c r="G53" s="60">
        <f>SUM(G36:G52)</f>
        <v>150500</v>
      </c>
      <c r="H53" s="15"/>
    </row>
    <row r="54" spans="2:8" ht="15.75" thickBot="1" x14ac:dyDescent="0.3">
      <c r="B54" s="6"/>
      <c r="C54" s="16" t="s">
        <v>37</v>
      </c>
      <c r="D54" s="61">
        <f>SUM(D53,D35,D22,D15)</f>
        <v>2435000</v>
      </c>
      <c r="E54" s="61">
        <f>SUM(E53,E35,E22,E15)</f>
        <v>2320000</v>
      </c>
      <c r="F54" s="61">
        <f t="shared" ref="F54" si="1">SUM(F53,F35,F22,F15)</f>
        <v>0</v>
      </c>
      <c r="G54" s="61">
        <f>SUM(G53,G35,G22,G15)</f>
        <v>4475500</v>
      </c>
      <c r="H54" s="17"/>
    </row>
    <row r="55" spans="2:8" ht="37.15" customHeight="1" thickBot="1" x14ac:dyDescent="0.3">
      <c r="B55" s="18"/>
      <c r="C55" s="19" t="s">
        <v>38</v>
      </c>
      <c r="D55" s="20"/>
      <c r="E55" s="20"/>
      <c r="F55" s="20"/>
      <c r="G55" s="20"/>
      <c r="H55" s="21">
        <f>SUM(D54:G54)</f>
        <v>9230500</v>
      </c>
    </row>
    <row r="56" spans="2:8" ht="31.9" customHeight="1" x14ac:dyDescent="0.25">
      <c r="B56" s="18"/>
      <c r="C56" s="2" t="s">
        <v>39</v>
      </c>
      <c r="D56" s="2"/>
      <c r="E56" s="22"/>
      <c r="F56" s="22"/>
      <c r="G56" s="22"/>
      <c r="H56" s="23">
        <f>(H55*0.2)-(0.2*(D9+E9+F9+G9))</f>
        <v>1107100</v>
      </c>
    </row>
    <row r="57" spans="2:8" x14ac:dyDescent="0.25">
      <c r="B57" s="1"/>
      <c r="C57" s="2"/>
      <c r="D57" s="2"/>
      <c r="E57" s="2"/>
      <c r="F57" s="2"/>
      <c r="G57" s="2"/>
      <c r="H57" s="2"/>
    </row>
  </sheetData>
  <mergeCells count="9">
    <mergeCell ref="D2:H2"/>
    <mergeCell ref="D3:F3"/>
    <mergeCell ref="D4:F4"/>
    <mergeCell ref="B36:B52"/>
    <mergeCell ref="B9:B14"/>
    <mergeCell ref="B23:B34"/>
    <mergeCell ref="D6:F6"/>
    <mergeCell ref="D5:F5"/>
    <mergeCell ref="B16:B21"/>
  </mergeCells>
  <conditionalFormatting sqref="B22">
    <cfRule type="cellIs" dxfId="5" priority="6" stopIfTrue="1" operator="equal">
      <formula>0</formula>
    </cfRule>
  </conditionalFormatting>
  <conditionalFormatting sqref="B6:F6">
    <cfRule type="cellIs" dxfId="4" priority="1" stopIfTrue="1" operator="equal">
      <formula>0</formula>
    </cfRule>
  </conditionalFormatting>
  <conditionalFormatting sqref="B1:H1 B2:D2 B3:H4 B5:D5 G23:H36 B23:F53 G37:G38 G39:H53 B54:H56">
    <cfRule type="cellIs" dxfId="3" priority="11" stopIfTrue="1" operator="equal">
      <formula>0</formula>
    </cfRule>
  </conditionalFormatting>
  <conditionalFormatting sqref="B7:H18">
    <cfRule type="cellIs" dxfId="2" priority="3" stopIfTrue="1" operator="equal">
      <formula>0</formula>
    </cfRule>
  </conditionalFormatting>
  <conditionalFormatting sqref="C19:H22">
    <cfRule type="cellIs" dxfId="1" priority="8" stopIfTrue="1" operator="equal">
      <formula>0</formula>
    </cfRule>
  </conditionalFormatting>
  <conditionalFormatting sqref="G5:H6">
    <cfRule type="cellIs" dxfId="0" priority="9" stopIfTrue="1" operator="equal">
      <formula>0</formula>
    </cfRule>
  </conditionalFormatting>
  <pageMargins left="0.7" right="0.7" top="0.75" bottom="0.75" header="0.3" footer="0.3"/>
  <pageSetup paperSize="9" scale="8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Anderklint</dc:creator>
  <cp:lastModifiedBy>Davor Mihajlovic</cp:lastModifiedBy>
  <cp:lastPrinted>2020-12-07T12:08:06Z</cp:lastPrinted>
  <dcterms:created xsi:type="dcterms:W3CDTF">2019-04-05T07:36:37Z</dcterms:created>
  <dcterms:modified xsi:type="dcterms:W3CDTF">2023-10-04T14:32:40Z</dcterms:modified>
</cp:coreProperties>
</file>